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jedrez\00 DCDA\DOCUMENTACION 2020\Menores 2020\"/>
    </mc:Choice>
  </mc:AlternateContent>
  <bookViews>
    <workbookView xWindow="-30" yWindow="0" windowWidth="10875" windowHeight="11010" tabRatio="879"/>
  </bookViews>
  <sheets>
    <sheet name="Table" sheetId="18" r:id="rId1"/>
  </sheets>
  <externalReferences>
    <externalReference r:id="rId2"/>
  </externalReferences>
  <definedNames>
    <definedName name="HOTEL">[1]Datos!$B$1:$B$3</definedName>
  </definedNames>
  <calcPr calcId="162913"/>
</workbook>
</file>

<file path=xl/calcChain.xml><?xml version="1.0" encoding="utf-8"?>
<calcChain xmlns="http://schemas.openxmlformats.org/spreadsheetml/2006/main">
  <c r="P48" i="18" l="1"/>
  <c r="C42" i="18"/>
  <c r="D42" i="18"/>
  <c r="C43" i="18"/>
  <c r="D43" i="18"/>
  <c r="C44" i="18"/>
  <c r="D44" i="18"/>
  <c r="C45" i="18"/>
  <c r="D45" i="18"/>
  <c r="D41" i="18"/>
  <c r="C41" i="18"/>
  <c r="N29" i="18"/>
  <c r="P29" i="18"/>
  <c r="P47" i="18" s="1"/>
  <c r="O26" i="18"/>
  <c r="O27" i="18"/>
  <c r="O28" i="18"/>
  <c r="O25" i="18"/>
  <c r="O22" i="18"/>
  <c r="O23" i="18"/>
  <c r="O24" i="18"/>
  <c r="O21" i="18"/>
  <c r="P26" i="18"/>
  <c r="P27" i="18"/>
  <c r="P28" i="18"/>
  <c r="P25" i="18"/>
  <c r="P18" i="18"/>
  <c r="P19" i="18"/>
  <c r="P20" i="18"/>
  <c r="P21" i="18"/>
  <c r="P22" i="18"/>
  <c r="P23" i="18"/>
  <c r="P24" i="18"/>
  <c r="P17" i="18"/>
  <c r="O13" i="18"/>
  <c r="O12" i="18"/>
  <c r="O11" i="18"/>
  <c r="P10" i="18"/>
  <c r="P9" i="18"/>
  <c r="P8" i="18"/>
  <c r="O8" i="18"/>
  <c r="N19" i="18"/>
  <c r="O19" i="18"/>
  <c r="N20" i="18"/>
  <c r="O20" i="18"/>
  <c r="N21" i="18"/>
  <c r="N22" i="18"/>
  <c r="N23" i="18"/>
  <c r="N24" i="18"/>
  <c r="N25" i="18"/>
  <c r="N26" i="18"/>
  <c r="N27" i="18"/>
  <c r="N28" i="18"/>
  <c r="N8" i="18"/>
  <c r="N9" i="18"/>
  <c r="O9" i="18"/>
  <c r="N10" i="18"/>
  <c r="O10" i="18"/>
  <c r="N11" i="18"/>
  <c r="P11" i="18"/>
  <c r="N12" i="18"/>
  <c r="P12" i="18"/>
  <c r="N13" i="18"/>
  <c r="P13" i="18"/>
  <c r="N14" i="18"/>
  <c r="O14" i="18"/>
  <c r="P14" i="18"/>
  <c r="N15" i="18"/>
  <c r="O15" i="18"/>
  <c r="P15" i="18"/>
  <c r="N16" i="18"/>
  <c r="O16" i="18"/>
  <c r="P16" i="18"/>
  <c r="N17" i="18"/>
  <c r="O17" i="18"/>
  <c r="O18" i="18"/>
  <c r="N18" i="18"/>
  <c r="P46" i="18"/>
  <c r="J48" i="18" l="1"/>
</calcChain>
</file>

<file path=xl/sharedStrings.xml><?xml version="1.0" encoding="utf-8"?>
<sst xmlns="http://schemas.openxmlformats.org/spreadsheetml/2006/main" count="114" uniqueCount="80">
  <si>
    <t>Es muy importante rellenar también esta página, que es un listado completo de todos los huéspedes de su reserva.</t>
  </si>
  <si>
    <t>Habit</t>
  </si>
  <si>
    <t>Ref</t>
  </si>
  <si>
    <t>Becados</t>
  </si>
  <si>
    <t>Email:</t>
  </si>
  <si>
    <t>delegacioncordobesa@gmail.com</t>
  </si>
  <si>
    <t>Cuenta:</t>
  </si>
  <si>
    <t xml:space="preserve"> PRECIOS</t>
  </si>
  <si>
    <t>Dos personas. Uno es Becados</t>
  </si>
  <si>
    <t>Dos personas</t>
  </si>
  <si>
    <t>Nº</t>
  </si>
  <si>
    <t>Apellidos</t>
  </si>
  <si>
    <t>Nombre</t>
  </si>
  <si>
    <t>Año Nacimiento</t>
  </si>
  <si>
    <t>Becado</t>
  </si>
  <si>
    <t>De pago</t>
  </si>
  <si>
    <t>2.- Realizado el pago, envíe un comprobante, a la dirección arriba indicada. indicando  en el cuerpo del mensaje su nombre completo; importe; fecha y nº de reserva.</t>
  </si>
  <si>
    <t>Autobús</t>
  </si>
  <si>
    <t>Descripción</t>
  </si>
  <si>
    <t>Tipo Habit.</t>
  </si>
  <si>
    <t>E-mail.:</t>
  </si>
  <si>
    <t>Apellidos.:</t>
  </si>
  <si>
    <t>Nombre.:</t>
  </si>
  <si>
    <t>DNI.:</t>
  </si>
  <si>
    <t>Ref.</t>
  </si>
  <si>
    <t>Individual</t>
  </si>
  <si>
    <t>1 y 0</t>
  </si>
  <si>
    <t>Doble</t>
  </si>
  <si>
    <t>2 y 0</t>
  </si>
  <si>
    <t>Triple</t>
  </si>
  <si>
    <t>3 y 0</t>
  </si>
  <si>
    <t>2 y 1</t>
  </si>
  <si>
    <t>Cuádruple</t>
  </si>
  <si>
    <t>3 y 1</t>
  </si>
  <si>
    <t>2 y 2</t>
  </si>
  <si>
    <t>(USAR MAYÚSCULAS POR FAVOR)</t>
  </si>
  <si>
    <t>Condición</t>
  </si>
  <si>
    <t>2 y 3</t>
  </si>
  <si>
    <t>Quintuple*</t>
  </si>
  <si>
    <t>Tres mayores de 12 años</t>
  </si>
  <si>
    <t>Tres mayores de 12 años. Uno es Becados</t>
  </si>
  <si>
    <t>Tres mayores de 12 años. Dos son Becados</t>
  </si>
  <si>
    <t xml:space="preserve">Dos mayores de 12 años y uno menor de 12 </t>
  </si>
  <si>
    <t>Dos mayores de 12 años y uno menor de 12. Dos  Becados</t>
  </si>
  <si>
    <t>Tres mayores de 12 años y uno menor de 12</t>
  </si>
  <si>
    <t>Tres mayores de 12 años y uno menor de 12. Dos  Becados</t>
  </si>
  <si>
    <t>Tres mayores de 12 años y uno menor de 12. Tres  Becados</t>
  </si>
  <si>
    <t>Dos mayores de 12 años y dos menor de 12</t>
  </si>
  <si>
    <t>Dos mayores de 12 años y dos menor de 12. Un Becados</t>
  </si>
  <si>
    <t>Dos mayores de 12 años y dos menor de 12. Dos  Becados</t>
  </si>
  <si>
    <t>Dos mayores de 12 años y dos menor de 12. Tres  Becados</t>
  </si>
  <si>
    <t xml:space="preserve">Dos mayores de 12 años y tres menor de 12. </t>
  </si>
  <si>
    <t>Dos mayores de 12 años y tres menor de 12. Un  Becados</t>
  </si>
  <si>
    <t>Dos mayores de 12 años y tres menor de 12. Dos  Becados</t>
  </si>
  <si>
    <t>Dos mayores de 12 años y tres menor de 12. Tres  Becados</t>
  </si>
  <si>
    <t xml:space="preserve">Dos mayores de 12 años y uno menor de 12. Un  Becados </t>
  </si>
  <si>
    <t>Tres mayores de 12 años y uno menor de 12. Un  Becados</t>
  </si>
  <si>
    <t>Delegación Cordobesa de Ajedrez (FORMULARIO PARA RESERVAS DE HOTEL)</t>
  </si>
  <si>
    <t>Federación Andaluza de Ajedrez  Campeonato de Andalucía Sub 8 – Sub 16 2020</t>
  </si>
  <si>
    <r>
      <rPr>
        <b/>
        <sz val="12"/>
        <color rgb="FFFFFFFF"/>
        <rFont val="Calibri"/>
        <family val="2"/>
        <scheme val="minor"/>
      </rPr>
      <t>DETALLE DE HUÉSPEDES</t>
    </r>
  </si>
  <si>
    <r>
      <t xml:space="preserve">     </t>
    </r>
    <r>
      <rPr>
        <b/>
        <sz val="12"/>
        <color rgb="FFFFFFFF"/>
        <rFont val="Calibri"/>
        <family val="2"/>
        <scheme val="minor"/>
      </rPr>
      <t>DATOS DE CONTACTO</t>
    </r>
  </si>
  <si>
    <t>Adultos - Sub12</t>
  </si>
  <si>
    <t>Móvil:</t>
  </si>
  <si>
    <t>Menor de 12 años</t>
  </si>
  <si>
    <t>A</t>
  </si>
  <si>
    <t>(Tabla de datos globales) Marca en la columna (A) con una X  la fila que corresponda a  tu reserva de habitación</t>
  </si>
  <si>
    <t>3.-Todos los datos están en la CIRCULAR Nº: 05/2020 de 1 de marzo de 2020</t>
  </si>
  <si>
    <t>Reserva de habitación</t>
  </si>
  <si>
    <r>
      <rPr>
        <b/>
        <sz val="11"/>
        <rFont val="Calibri"/>
        <family val="2"/>
        <scheme val="minor"/>
      </rPr>
      <t>IMPORTANTE</t>
    </r>
    <r>
      <rPr>
        <sz val="11"/>
        <rFont val="Calibri"/>
        <family val="2"/>
        <scheme val="minor"/>
      </rPr>
      <t>: Dedicar sólo una línea por cada huésped, incluidos bebés. Ver claves abajo.</t>
    </r>
  </si>
  <si>
    <r>
      <rPr>
        <b/>
        <sz val="11"/>
        <rFont val="Calibri"/>
        <family val="2"/>
        <scheme val="minor"/>
      </rPr>
      <t xml:space="preserve">Habit: </t>
    </r>
    <r>
      <rPr>
        <sz val="11"/>
        <rFont val="Calibri"/>
        <family val="2"/>
        <scheme val="minor"/>
      </rPr>
      <t>indicar el número de habitación de la tabla de datos globales.</t>
    </r>
  </si>
  <si>
    <r>
      <rPr>
        <b/>
        <sz val="11"/>
        <rFont val="Calibri"/>
        <family val="2"/>
        <scheme val="minor"/>
      </rPr>
      <t xml:space="preserve">Ref:     </t>
    </r>
    <r>
      <rPr>
        <sz val="11"/>
        <rFont val="Calibri"/>
        <family val="2"/>
        <scheme val="minor"/>
      </rPr>
      <t>indicar la referencia que describe el tipo de habitación (1-7)</t>
    </r>
  </si>
  <si>
    <r>
      <rPr>
        <b/>
        <sz val="11"/>
        <rFont val="Calibri"/>
        <family val="2"/>
        <scheme val="minor"/>
      </rPr>
      <t>Condición</t>
    </r>
    <r>
      <rPr>
        <sz val="11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 xml:space="preserve">(J) </t>
    </r>
    <r>
      <rPr>
        <sz val="11"/>
        <rFont val="Calibri"/>
        <family val="2"/>
        <scheme val="minor"/>
      </rPr>
      <t xml:space="preserve">si es jugador; </t>
    </r>
    <r>
      <rPr>
        <b/>
        <sz val="11"/>
        <rFont val="Calibri"/>
        <family val="2"/>
        <scheme val="minor"/>
      </rPr>
      <t xml:space="preserve">(A) </t>
    </r>
    <r>
      <rPr>
        <sz val="11"/>
        <rFont val="Calibri"/>
        <family val="2"/>
        <scheme val="minor"/>
      </rPr>
      <t xml:space="preserve">árbitro; </t>
    </r>
    <r>
      <rPr>
        <b/>
        <sz val="11"/>
        <rFont val="Calibri"/>
        <family val="2"/>
        <scheme val="minor"/>
      </rPr>
      <t xml:space="preserve">(D) </t>
    </r>
    <r>
      <rPr>
        <sz val="11"/>
        <rFont val="Calibri"/>
        <family val="2"/>
        <scheme val="minor"/>
      </rPr>
      <t xml:space="preserve">delegado; </t>
    </r>
    <r>
      <rPr>
        <b/>
        <sz val="11"/>
        <rFont val="Calibri"/>
        <family val="2"/>
        <scheme val="minor"/>
      </rPr>
      <t xml:space="preserve">(F) </t>
    </r>
    <r>
      <rPr>
        <sz val="11"/>
        <rFont val="Calibri"/>
        <family val="2"/>
        <scheme val="minor"/>
      </rPr>
      <t>familiar o acompañante</t>
    </r>
  </si>
  <si>
    <r>
      <rPr>
        <b/>
        <sz val="11"/>
        <rFont val="Calibri"/>
        <family val="2"/>
        <scheme val="minor"/>
      </rPr>
      <t>Becado</t>
    </r>
    <r>
      <rPr>
        <sz val="11"/>
        <rFont val="Calibri"/>
        <family val="2"/>
        <scheme val="minor"/>
      </rPr>
      <t xml:space="preserve">: poner </t>
    </r>
    <r>
      <rPr>
        <b/>
        <sz val="11"/>
        <rFont val="Calibri"/>
        <family val="2"/>
        <scheme val="minor"/>
      </rPr>
      <t xml:space="preserve">X </t>
    </r>
    <r>
      <rPr>
        <sz val="11"/>
        <rFont val="Calibri"/>
        <family val="2"/>
        <scheme val="minor"/>
      </rPr>
      <t>sólo si es becado por la FADA. Si no dejar en blanco</t>
    </r>
  </si>
  <si>
    <r>
      <rPr>
        <b/>
        <sz val="11"/>
        <rFont val="Calibri"/>
        <family val="2"/>
        <scheme val="minor"/>
      </rPr>
      <t xml:space="preserve">De Pago: </t>
    </r>
    <r>
      <rPr>
        <sz val="11"/>
        <rFont val="Calibri"/>
        <family val="2"/>
        <scheme val="minor"/>
      </rPr>
      <t xml:space="preserve">En caso de no ser becado poner </t>
    </r>
    <r>
      <rPr>
        <b/>
        <sz val="11"/>
        <rFont val="Calibri"/>
        <family val="2"/>
        <scheme val="minor"/>
      </rPr>
      <t xml:space="preserve">26 € </t>
    </r>
    <r>
      <rPr>
        <sz val="11"/>
        <rFont val="Calibri"/>
        <family val="2"/>
        <scheme val="minor"/>
      </rPr>
      <t>en la columna “De Pago” si no dejar en blanco</t>
    </r>
  </si>
  <si>
    <t>Total a pagar</t>
  </si>
  <si>
    <r>
      <t xml:space="preserve">1.- Una vez rellenado, envíe este formulario a la dirección abajo indicada. </t>
    </r>
    <r>
      <rPr>
        <b/>
        <sz val="12"/>
        <rFont val="Calibri"/>
        <family val="2"/>
        <scheme val="minor"/>
      </rPr>
      <t>Se responderá en breve plazo,</t>
    </r>
    <r>
      <rPr>
        <sz val="12"/>
        <rFont val="Calibri"/>
        <family val="2"/>
        <scheme val="minor"/>
      </rPr>
      <t xml:space="preserve"> confirmando que hay disponibilidad de habitaciones, se indicara su importe y numero de reserva a su petición. Una vez recibida esta respuesta, deberá completar la reserva antes de 48 horas, mediante ingreso o transferencia de su importe (indique claramente en el documento bancario el nº de reserva que se le comunicó).</t>
    </r>
  </si>
  <si>
    <r>
      <t xml:space="preserve">Autobús: </t>
    </r>
    <r>
      <rPr>
        <sz val="11"/>
        <color rgb="FF000000"/>
        <rFont val="Calibri"/>
        <family val="2"/>
        <scheme val="minor"/>
      </rPr>
      <t xml:space="preserve">los jugadores no becados </t>
    </r>
    <r>
      <rPr>
        <b/>
        <sz val="11"/>
        <color rgb="FF000000"/>
        <rFont val="Calibri"/>
        <family val="2"/>
        <scheme val="minor"/>
      </rPr>
      <t>0 €</t>
    </r>
    <r>
      <rPr>
        <sz val="11"/>
        <color rgb="FF000000"/>
        <rFont val="Calibri"/>
        <family val="2"/>
        <scheme val="minor"/>
      </rPr>
      <t xml:space="preserve"> y los padres </t>
    </r>
    <r>
      <rPr>
        <b/>
        <sz val="11"/>
        <color rgb="FF000000"/>
        <rFont val="Calibri"/>
        <family val="2"/>
        <scheme val="minor"/>
      </rPr>
      <t>30 €</t>
    </r>
  </si>
  <si>
    <t>Indique claramente en el documento bancario lo siguiente:</t>
  </si>
  <si>
    <t>Alojados
(1,2,3,4,5)</t>
  </si>
  <si>
    <t xml:space="preserve"> IBAN ES27 0237 0047 1091 6275 2642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</si>
</sst>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2" x14ac:knownFonts="1">
    <font>
      <sz val="10"/>
      <color rgb="FF000000"/>
      <name val="Times New Roman"/>
      <charset val="204"/>
    </font>
    <font>
      <sz val="10"/>
      <name val="Arial"/>
      <family val="2"/>
    </font>
    <font>
      <u/>
      <sz val="10"/>
      <color theme="1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u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AF50"/>
      </patternFill>
    </fill>
    <fill>
      <patternFill patternType="solid">
        <fgColor rgb="FFDFDFDF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3" fillId="0" borderId="0" applyFont="0" applyFill="0" applyBorder="0" applyAlignment="0" applyProtection="0"/>
  </cellStyleXfs>
  <cellXfs count="88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 shrinkToFit="1"/>
    </xf>
    <xf numFmtId="0" fontId="18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64" fontId="17" fillId="0" borderId="1" xfId="3" applyNumberFormat="1" applyFont="1" applyFill="1" applyBorder="1" applyAlignment="1">
      <alignment horizontal="center" vertical="center"/>
    </xf>
    <xf numFmtId="164" fontId="17" fillId="9" borderId="1" xfId="3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/>
    </xf>
    <xf numFmtId="164" fontId="13" fillId="6" borderId="1" xfId="3" applyNumberFormat="1" applyFont="1" applyFill="1" applyBorder="1" applyAlignment="1">
      <alignment vertical="center"/>
    </xf>
    <xf numFmtId="44" fontId="13" fillId="6" borderId="1" xfId="0" applyNumberFormat="1" applyFont="1" applyFill="1" applyBorder="1" applyAlignment="1">
      <alignment horizontal="left" vertical="top"/>
    </xf>
    <xf numFmtId="44" fontId="8" fillId="9" borderId="1" xfId="3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left" vertical="top"/>
    </xf>
    <xf numFmtId="44" fontId="13" fillId="8" borderId="1" xfId="3" applyFont="1" applyFill="1" applyBorder="1" applyAlignment="1">
      <alignment vertical="center" wrapText="1"/>
    </xf>
    <xf numFmtId="1" fontId="5" fillId="11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right" vertical="center"/>
      <protection locked="0"/>
    </xf>
    <xf numFmtId="164" fontId="5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>
      <alignment horizontal="left" vertical="top" wrapText="1"/>
    </xf>
    <xf numFmtId="0" fontId="15" fillId="5" borderId="0" xfId="1" applyFont="1" applyFill="1" applyBorder="1" applyAlignment="1" applyProtection="1">
      <alignment horizontal="left" vertical="top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top"/>
    </xf>
    <xf numFmtId="0" fontId="17" fillId="9" borderId="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8" fillId="9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top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top"/>
    </xf>
    <xf numFmtId="44" fontId="8" fillId="11" borderId="1" xfId="3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1" fillId="10" borderId="8" xfId="1" applyFont="1" applyFill="1" applyBorder="1" applyAlignment="1" applyProtection="1">
      <alignment horizontal="center" vertical="center"/>
    </xf>
    <xf numFmtId="0" fontId="21" fillId="10" borderId="0" xfId="1" applyFont="1" applyFill="1" applyBorder="1" applyAlignment="1" applyProtection="1">
      <alignment horizontal="center" vertical="center"/>
    </xf>
    <xf numFmtId="0" fontId="20" fillId="4" borderId="8" xfId="1" applyFont="1" applyFill="1" applyBorder="1" applyAlignment="1" applyProtection="1">
      <alignment horizontal="center" vertical="center"/>
    </xf>
    <xf numFmtId="0" fontId="20" fillId="4" borderId="0" xfId="1" applyFont="1" applyFill="1" applyBorder="1" applyAlignment="1" applyProtection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9" fillId="11" borderId="1" xfId="0" applyFont="1" applyFill="1" applyBorder="1" applyAlignment="1">
      <alignment horizontal="center" vertical="top" wrapText="1"/>
    </xf>
  </cellXfs>
  <cellStyles count="4">
    <cellStyle name="Hipervínculo" xfId="1" builtinId="8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135084</xdr:colOff>
      <xdr:row>0</xdr:row>
      <xdr:rowOff>109492</xdr:rowOff>
    </xdr:from>
    <xdr:to>
      <xdr:col>1</xdr:col>
      <xdr:colOff>245920</xdr:colOff>
      <xdr:row>1</xdr:row>
      <xdr:rowOff>209550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84" y="109492"/>
          <a:ext cx="491836" cy="4524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jedrez/00%20DCDA/DOCUMENTACION%202018/Menores%202018/22%20H2%20Amor%201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Datos"/>
      <sheetName val="Hoja1"/>
    </sheetNames>
    <sheetDataSet>
      <sheetData sheetId="0"/>
      <sheetData sheetId="1">
        <row r="2">
          <cell r="B2" t="str">
            <v>CGM</v>
          </cell>
        </row>
        <row r="3">
          <cell r="B3" t="str">
            <v>BAR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dajedrez.com/index.php/component/k2/item/618-convocatoria-de-los-ctos-de-andalucia-sub-8-a-sub-16-2020" TargetMode="External"/><Relationship Id="rId2" Type="http://schemas.openxmlformats.org/officeDocument/2006/relationships/hyperlink" Target="http://www.dcdajedrez.com/images/2020/Circulares_FADA/2020_05_Sub8_a_Sub16_convocatoria_.pdf" TargetMode="External"/><Relationship Id="rId1" Type="http://schemas.openxmlformats.org/officeDocument/2006/relationships/hyperlink" Target="mailto:delegacioncordobesa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cdajedrez.com/images/2020/Circulares_FADA/2020_05_Sub8_a_Sub16_convocatoria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A8" sqref="A8"/>
    </sheetView>
  </sheetViews>
  <sheetFormatPr baseColWidth="10" defaultColWidth="8.83203125" defaultRowHeight="15.75" x14ac:dyDescent="0.2"/>
  <cols>
    <col min="1" max="1" width="6.6640625" style="1" customWidth="1"/>
    <col min="2" max="2" width="7" style="1" bestFit="1" customWidth="1"/>
    <col min="3" max="3" width="5.6640625" style="1" bestFit="1" customWidth="1"/>
    <col min="4" max="4" width="5" style="1" customWidth="1"/>
    <col min="5" max="5" width="7.33203125" style="1" customWidth="1"/>
    <col min="6" max="6" width="16" style="1" customWidth="1"/>
    <col min="7" max="7" width="9" style="1" customWidth="1"/>
    <col min="8" max="8" width="11.33203125" style="1" customWidth="1"/>
    <col min="9" max="9" width="16.1640625" style="1" customWidth="1"/>
    <col min="10" max="10" width="13.1640625" style="1" customWidth="1"/>
    <col min="11" max="11" width="6.83203125" style="1" customWidth="1"/>
    <col min="12" max="12" width="5.5" style="1" customWidth="1"/>
    <col min="13" max="13" width="11.1640625" style="1" customWidth="1"/>
    <col min="14" max="14" width="8.6640625" style="1" customWidth="1"/>
    <col min="15" max="15" width="11.6640625" style="1" customWidth="1"/>
    <col min="16" max="16" width="16" style="1" customWidth="1"/>
    <col min="17" max="17" width="1.5" style="1" customWidth="1"/>
    <col min="18" max="16384" width="8.83203125" style="1"/>
  </cols>
  <sheetData>
    <row r="1" spans="1:16" ht="27.75" customHeight="1" x14ac:dyDescent="0.2">
      <c r="A1" s="68"/>
      <c r="B1" s="68"/>
      <c r="C1" s="77" t="s">
        <v>58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4.75" customHeight="1" x14ac:dyDescent="0.2">
      <c r="A2" s="69"/>
      <c r="B2" s="69"/>
      <c r="C2" s="75" t="s">
        <v>57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75" customHeight="1" x14ac:dyDescent="0.2">
      <c r="A3" s="70" t="s">
        <v>60</v>
      </c>
      <c r="B3" s="70"/>
      <c r="C3" s="70"/>
      <c r="D3" s="70"/>
      <c r="E3" s="70"/>
      <c r="F3" s="70"/>
      <c r="G3" s="24" t="s">
        <v>20</v>
      </c>
      <c r="H3" s="57"/>
      <c r="I3" s="58"/>
      <c r="J3" s="59"/>
      <c r="K3" s="60" t="s">
        <v>62</v>
      </c>
      <c r="L3" s="61"/>
      <c r="M3" s="58"/>
      <c r="N3" s="58"/>
      <c r="O3" s="58"/>
      <c r="P3" s="59"/>
    </row>
    <row r="4" spans="1:16" ht="16.5" customHeight="1" x14ac:dyDescent="0.2">
      <c r="A4" s="71" t="s">
        <v>22</v>
      </c>
      <c r="B4" s="71"/>
      <c r="C4" s="74"/>
      <c r="D4" s="74"/>
      <c r="E4" s="74"/>
      <c r="F4" s="74"/>
      <c r="G4" s="72" t="s">
        <v>21</v>
      </c>
      <c r="H4" s="72"/>
      <c r="I4" s="73"/>
      <c r="J4" s="73"/>
      <c r="K4" s="73"/>
      <c r="L4" s="73"/>
      <c r="M4" s="73"/>
      <c r="N4" s="25" t="s">
        <v>23</v>
      </c>
      <c r="O4" s="73"/>
      <c r="P4" s="73"/>
    </row>
    <row r="5" spans="1:16" ht="16.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8.75" customHeight="1" x14ac:dyDescent="0.2">
      <c r="A6" s="55" t="s">
        <v>65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30" customHeight="1" x14ac:dyDescent="0.2">
      <c r="A7" s="2" t="s">
        <v>64</v>
      </c>
      <c r="B7" s="20" t="s">
        <v>1</v>
      </c>
      <c r="C7" s="20" t="s">
        <v>24</v>
      </c>
      <c r="D7" s="62" t="s">
        <v>19</v>
      </c>
      <c r="E7" s="62"/>
      <c r="F7" s="21" t="s">
        <v>61</v>
      </c>
      <c r="G7" s="22" t="s">
        <v>3</v>
      </c>
      <c r="H7" s="63" t="s">
        <v>18</v>
      </c>
      <c r="I7" s="63"/>
      <c r="J7" s="63"/>
      <c r="K7" s="63"/>
      <c r="L7" s="63"/>
      <c r="M7" s="22" t="s">
        <v>7</v>
      </c>
      <c r="N7" s="20" t="s">
        <v>3</v>
      </c>
      <c r="O7" s="20" t="s">
        <v>63</v>
      </c>
      <c r="P7" s="20" t="s">
        <v>78</v>
      </c>
    </row>
    <row r="8" spans="1:16" ht="14.45" customHeight="1" x14ac:dyDescent="0.2">
      <c r="A8" s="29"/>
      <c r="B8" s="6">
        <v>1</v>
      </c>
      <c r="C8" s="4">
        <v>1</v>
      </c>
      <c r="D8" s="54" t="s">
        <v>25</v>
      </c>
      <c r="E8" s="54"/>
      <c r="F8" s="5" t="s">
        <v>26</v>
      </c>
      <c r="G8" s="6">
        <v>0</v>
      </c>
      <c r="H8" s="44"/>
      <c r="I8" s="44"/>
      <c r="J8" s="44"/>
      <c r="K8" s="44"/>
      <c r="L8" s="44"/>
      <c r="M8" s="11">
        <v>210</v>
      </c>
      <c r="N8" s="12" t="str">
        <f t="shared" ref="N8:N17" si="0">IF($A8="x",G8,"")</f>
        <v/>
      </c>
      <c r="O8" s="12" t="str">
        <f>IF($A8="x",0,"")</f>
        <v/>
      </c>
      <c r="P8" s="12" t="str">
        <f>IF($A8="x",1,"")</f>
        <v/>
      </c>
    </row>
    <row r="9" spans="1:16" ht="14.45" customHeight="1" x14ac:dyDescent="0.2">
      <c r="A9" s="29"/>
      <c r="B9" s="9">
        <v>2</v>
      </c>
      <c r="C9" s="7">
        <v>2</v>
      </c>
      <c r="D9" s="52" t="s">
        <v>27</v>
      </c>
      <c r="E9" s="52"/>
      <c r="F9" s="8" t="s">
        <v>28</v>
      </c>
      <c r="G9" s="9">
        <v>0</v>
      </c>
      <c r="H9" s="53" t="s">
        <v>9</v>
      </c>
      <c r="I9" s="53"/>
      <c r="J9" s="53"/>
      <c r="K9" s="53"/>
      <c r="L9" s="53"/>
      <c r="M9" s="10">
        <v>285</v>
      </c>
      <c r="N9" s="12" t="str">
        <f t="shared" si="0"/>
        <v/>
      </c>
      <c r="O9" s="12" t="str">
        <f t="shared" ref="O9:O17" si="1">IF($A9="x",1,"")</f>
        <v/>
      </c>
      <c r="P9" s="12" t="str">
        <f>IF($A9="x",2,"")</f>
        <v/>
      </c>
    </row>
    <row r="10" spans="1:16" ht="14.45" customHeight="1" x14ac:dyDescent="0.2">
      <c r="A10" s="29"/>
      <c r="B10" s="9">
        <v>3</v>
      </c>
      <c r="C10" s="7">
        <v>2</v>
      </c>
      <c r="D10" s="52" t="s">
        <v>27</v>
      </c>
      <c r="E10" s="52"/>
      <c r="F10" s="8" t="s">
        <v>28</v>
      </c>
      <c r="G10" s="9">
        <v>1</v>
      </c>
      <c r="H10" s="53" t="s">
        <v>8</v>
      </c>
      <c r="I10" s="53"/>
      <c r="J10" s="53"/>
      <c r="K10" s="53"/>
      <c r="L10" s="53"/>
      <c r="M10" s="10">
        <v>195</v>
      </c>
      <c r="N10" s="12" t="str">
        <f t="shared" si="0"/>
        <v/>
      </c>
      <c r="O10" s="12" t="str">
        <f t="shared" si="1"/>
        <v/>
      </c>
      <c r="P10" s="12" t="str">
        <f>IF($A10="x",2,"")</f>
        <v/>
      </c>
    </row>
    <row r="11" spans="1:16" ht="14.45" customHeight="1" x14ac:dyDescent="0.2">
      <c r="A11" s="29"/>
      <c r="B11" s="6">
        <v>4</v>
      </c>
      <c r="C11" s="4">
        <v>3</v>
      </c>
      <c r="D11" s="54" t="s">
        <v>29</v>
      </c>
      <c r="E11" s="54"/>
      <c r="F11" s="5" t="s">
        <v>30</v>
      </c>
      <c r="G11" s="6">
        <v>0</v>
      </c>
      <c r="H11" s="45" t="s">
        <v>39</v>
      </c>
      <c r="I11" s="45"/>
      <c r="J11" s="45"/>
      <c r="K11" s="45"/>
      <c r="L11" s="45"/>
      <c r="M11" s="11">
        <v>385</v>
      </c>
      <c r="N11" s="12" t="str">
        <f t="shared" si="0"/>
        <v/>
      </c>
      <c r="O11" s="12" t="str">
        <f>IF($A11="x",0,"")</f>
        <v/>
      </c>
      <c r="P11" s="12" t="str">
        <f t="shared" ref="P11:P16" si="2">IF($A11="x",3,"")</f>
        <v/>
      </c>
    </row>
    <row r="12" spans="1:16" ht="14.45" customHeight="1" x14ac:dyDescent="0.2">
      <c r="A12" s="29"/>
      <c r="B12" s="6">
        <v>5</v>
      </c>
      <c r="C12" s="4">
        <v>3</v>
      </c>
      <c r="D12" s="54" t="s">
        <v>29</v>
      </c>
      <c r="E12" s="54"/>
      <c r="F12" s="5" t="s">
        <v>30</v>
      </c>
      <c r="G12" s="6">
        <v>1</v>
      </c>
      <c r="H12" s="45" t="s">
        <v>40</v>
      </c>
      <c r="I12" s="45"/>
      <c r="J12" s="45"/>
      <c r="K12" s="45"/>
      <c r="L12" s="45"/>
      <c r="M12" s="11">
        <v>275</v>
      </c>
      <c r="N12" s="12" t="str">
        <f t="shared" si="0"/>
        <v/>
      </c>
      <c r="O12" s="12" t="str">
        <f>IF($A12="x",0,"")</f>
        <v/>
      </c>
      <c r="P12" s="12" t="str">
        <f t="shared" si="2"/>
        <v/>
      </c>
    </row>
    <row r="13" spans="1:16" ht="14.45" customHeight="1" x14ac:dyDescent="0.2">
      <c r="A13" s="29"/>
      <c r="B13" s="6">
        <v>6</v>
      </c>
      <c r="C13" s="4">
        <v>3</v>
      </c>
      <c r="D13" s="54" t="s">
        <v>29</v>
      </c>
      <c r="E13" s="54"/>
      <c r="F13" s="5" t="s">
        <v>30</v>
      </c>
      <c r="G13" s="6">
        <v>2</v>
      </c>
      <c r="H13" s="45" t="s">
        <v>41</v>
      </c>
      <c r="I13" s="45"/>
      <c r="J13" s="45"/>
      <c r="K13" s="45"/>
      <c r="L13" s="45"/>
      <c r="M13" s="11">
        <v>180</v>
      </c>
      <c r="N13" s="12" t="str">
        <f t="shared" si="0"/>
        <v/>
      </c>
      <c r="O13" s="12" t="str">
        <f>IF($A13="x",0,"")</f>
        <v/>
      </c>
      <c r="P13" s="12" t="str">
        <f t="shared" si="2"/>
        <v/>
      </c>
    </row>
    <row r="14" spans="1:16" ht="14.45" customHeight="1" x14ac:dyDescent="0.2">
      <c r="A14" s="29"/>
      <c r="B14" s="9">
        <v>7</v>
      </c>
      <c r="C14" s="7">
        <v>4</v>
      </c>
      <c r="D14" s="52" t="s">
        <v>29</v>
      </c>
      <c r="E14" s="52"/>
      <c r="F14" s="8" t="s">
        <v>31</v>
      </c>
      <c r="G14" s="9">
        <v>0</v>
      </c>
      <c r="H14" s="53" t="s">
        <v>42</v>
      </c>
      <c r="I14" s="53"/>
      <c r="J14" s="53"/>
      <c r="K14" s="53"/>
      <c r="L14" s="53"/>
      <c r="M14" s="10">
        <v>350</v>
      </c>
      <c r="N14" s="12" t="str">
        <f t="shared" si="0"/>
        <v/>
      </c>
      <c r="O14" s="12" t="str">
        <f t="shared" si="1"/>
        <v/>
      </c>
      <c r="P14" s="12" t="str">
        <f t="shared" si="2"/>
        <v/>
      </c>
    </row>
    <row r="15" spans="1:16" ht="14.45" customHeight="1" x14ac:dyDescent="0.2">
      <c r="A15" s="29"/>
      <c r="B15" s="9">
        <v>8</v>
      </c>
      <c r="C15" s="7">
        <v>4</v>
      </c>
      <c r="D15" s="52" t="s">
        <v>29</v>
      </c>
      <c r="E15" s="52"/>
      <c r="F15" s="8" t="s">
        <v>31</v>
      </c>
      <c r="G15" s="9">
        <v>1</v>
      </c>
      <c r="H15" s="53" t="s">
        <v>55</v>
      </c>
      <c r="I15" s="53"/>
      <c r="J15" s="53"/>
      <c r="K15" s="53"/>
      <c r="L15" s="53"/>
      <c r="M15" s="10">
        <v>260</v>
      </c>
      <c r="N15" s="12" t="str">
        <f t="shared" si="0"/>
        <v/>
      </c>
      <c r="O15" s="12" t="str">
        <f t="shared" si="1"/>
        <v/>
      </c>
      <c r="P15" s="12" t="str">
        <f t="shared" si="2"/>
        <v/>
      </c>
    </row>
    <row r="16" spans="1:16" ht="14.45" customHeight="1" x14ac:dyDescent="0.2">
      <c r="A16" s="29"/>
      <c r="B16" s="9">
        <v>9</v>
      </c>
      <c r="C16" s="7">
        <v>4</v>
      </c>
      <c r="D16" s="52" t="s">
        <v>29</v>
      </c>
      <c r="E16" s="52"/>
      <c r="F16" s="8" t="s">
        <v>31</v>
      </c>
      <c r="G16" s="9">
        <v>2</v>
      </c>
      <c r="H16" s="53" t="s">
        <v>43</v>
      </c>
      <c r="I16" s="53"/>
      <c r="J16" s="53"/>
      <c r="K16" s="53"/>
      <c r="L16" s="53"/>
      <c r="M16" s="10">
        <v>170</v>
      </c>
      <c r="N16" s="12" t="str">
        <f t="shared" si="0"/>
        <v/>
      </c>
      <c r="O16" s="12" t="str">
        <f t="shared" si="1"/>
        <v/>
      </c>
      <c r="P16" s="12" t="str">
        <f t="shared" si="2"/>
        <v/>
      </c>
    </row>
    <row r="17" spans="1:16" ht="14.45" customHeight="1" x14ac:dyDescent="0.2">
      <c r="A17" s="29"/>
      <c r="B17" s="6">
        <v>10</v>
      </c>
      <c r="C17" s="4">
        <v>5</v>
      </c>
      <c r="D17" s="54" t="s">
        <v>32</v>
      </c>
      <c r="E17" s="54"/>
      <c r="F17" s="5" t="s">
        <v>33</v>
      </c>
      <c r="G17" s="6">
        <v>0</v>
      </c>
      <c r="H17" s="45" t="s">
        <v>44</v>
      </c>
      <c r="I17" s="45"/>
      <c r="J17" s="45"/>
      <c r="K17" s="45"/>
      <c r="L17" s="45"/>
      <c r="M17" s="11">
        <v>470</v>
      </c>
      <c r="N17" s="12" t="str">
        <f t="shared" si="0"/>
        <v/>
      </c>
      <c r="O17" s="12" t="str">
        <f t="shared" si="1"/>
        <v/>
      </c>
      <c r="P17" s="12" t="str">
        <f>IF($A17="x",4,"")</f>
        <v/>
      </c>
    </row>
    <row r="18" spans="1:16" ht="14.45" customHeight="1" x14ac:dyDescent="0.2">
      <c r="A18" s="29"/>
      <c r="B18" s="6">
        <v>11</v>
      </c>
      <c r="C18" s="4">
        <v>5</v>
      </c>
      <c r="D18" s="54" t="s">
        <v>32</v>
      </c>
      <c r="E18" s="54"/>
      <c r="F18" s="5" t="s">
        <v>33</v>
      </c>
      <c r="G18" s="6">
        <v>1</v>
      </c>
      <c r="H18" s="45" t="s">
        <v>56</v>
      </c>
      <c r="I18" s="45"/>
      <c r="J18" s="45"/>
      <c r="K18" s="45"/>
      <c r="L18" s="45"/>
      <c r="M18" s="11">
        <v>370</v>
      </c>
      <c r="N18" s="12" t="str">
        <f>IF($A18="x",G18,"")</f>
        <v/>
      </c>
      <c r="O18" s="12" t="str">
        <f>IF($A18="x",1,"")</f>
        <v/>
      </c>
      <c r="P18" s="12" t="str">
        <f t="shared" ref="P18:P24" si="3">IF($A18="x",4,"")</f>
        <v/>
      </c>
    </row>
    <row r="19" spans="1:16" ht="14.45" customHeight="1" x14ac:dyDescent="0.2">
      <c r="A19" s="29"/>
      <c r="B19" s="6">
        <v>12</v>
      </c>
      <c r="C19" s="4">
        <v>5</v>
      </c>
      <c r="D19" s="54" t="s">
        <v>32</v>
      </c>
      <c r="E19" s="54"/>
      <c r="F19" s="5" t="s">
        <v>33</v>
      </c>
      <c r="G19" s="6">
        <v>2</v>
      </c>
      <c r="H19" s="45" t="s">
        <v>45</v>
      </c>
      <c r="I19" s="45"/>
      <c r="J19" s="45"/>
      <c r="K19" s="45"/>
      <c r="L19" s="45"/>
      <c r="M19" s="11">
        <v>300</v>
      </c>
      <c r="N19" s="12" t="str">
        <f t="shared" ref="N19:N28" si="4">IF($A19="x",G19,"")</f>
        <v/>
      </c>
      <c r="O19" s="12" t="str">
        <f t="shared" ref="O19:O20" si="5">IF($A19="x",1,"")</f>
        <v/>
      </c>
      <c r="P19" s="12" t="str">
        <f t="shared" si="3"/>
        <v/>
      </c>
    </row>
    <row r="20" spans="1:16" ht="14.45" customHeight="1" x14ac:dyDescent="0.2">
      <c r="A20" s="29"/>
      <c r="B20" s="6">
        <v>13</v>
      </c>
      <c r="C20" s="4">
        <v>5</v>
      </c>
      <c r="D20" s="54" t="s">
        <v>32</v>
      </c>
      <c r="E20" s="54"/>
      <c r="F20" s="5" t="s">
        <v>33</v>
      </c>
      <c r="G20" s="6">
        <v>3</v>
      </c>
      <c r="H20" s="45" t="s">
        <v>46</v>
      </c>
      <c r="I20" s="45"/>
      <c r="J20" s="45"/>
      <c r="K20" s="45"/>
      <c r="L20" s="45"/>
      <c r="M20" s="11">
        <v>200</v>
      </c>
      <c r="N20" s="12" t="str">
        <f t="shared" si="4"/>
        <v/>
      </c>
      <c r="O20" s="12" t="str">
        <f t="shared" si="5"/>
        <v/>
      </c>
      <c r="P20" s="12" t="str">
        <f t="shared" si="3"/>
        <v/>
      </c>
    </row>
    <row r="21" spans="1:16" ht="14.45" customHeight="1" x14ac:dyDescent="0.2">
      <c r="A21" s="29"/>
      <c r="B21" s="9">
        <v>14</v>
      </c>
      <c r="C21" s="7">
        <v>6</v>
      </c>
      <c r="D21" s="52" t="s">
        <v>32</v>
      </c>
      <c r="E21" s="52"/>
      <c r="F21" s="8" t="s">
        <v>34</v>
      </c>
      <c r="G21" s="9">
        <v>0</v>
      </c>
      <c r="H21" s="53" t="s">
        <v>47</v>
      </c>
      <c r="I21" s="53"/>
      <c r="J21" s="53"/>
      <c r="K21" s="53"/>
      <c r="L21" s="53"/>
      <c r="M21" s="10">
        <v>385</v>
      </c>
      <c r="N21" s="12" t="str">
        <f t="shared" si="4"/>
        <v/>
      </c>
      <c r="O21" s="12" t="str">
        <f>IF($A21="x",2,"")</f>
        <v/>
      </c>
      <c r="P21" s="12" t="str">
        <f t="shared" si="3"/>
        <v/>
      </c>
    </row>
    <row r="22" spans="1:16" ht="14.45" customHeight="1" x14ac:dyDescent="0.2">
      <c r="A22" s="29"/>
      <c r="B22" s="9">
        <v>15</v>
      </c>
      <c r="C22" s="7">
        <v>6</v>
      </c>
      <c r="D22" s="52" t="s">
        <v>32</v>
      </c>
      <c r="E22" s="52"/>
      <c r="F22" s="8" t="s">
        <v>34</v>
      </c>
      <c r="G22" s="9">
        <v>1</v>
      </c>
      <c r="H22" s="53" t="s">
        <v>48</v>
      </c>
      <c r="I22" s="53"/>
      <c r="J22" s="53"/>
      <c r="K22" s="53"/>
      <c r="L22" s="53"/>
      <c r="M22" s="10">
        <v>290</v>
      </c>
      <c r="N22" s="12" t="str">
        <f t="shared" si="4"/>
        <v/>
      </c>
      <c r="O22" s="12" t="str">
        <f t="shared" ref="O22:O24" si="6">IF($A22="x",2,"")</f>
        <v/>
      </c>
      <c r="P22" s="12" t="str">
        <f t="shared" si="3"/>
        <v/>
      </c>
    </row>
    <row r="23" spans="1:16" ht="14.45" customHeight="1" x14ac:dyDescent="0.2">
      <c r="A23" s="29"/>
      <c r="B23" s="9">
        <v>16</v>
      </c>
      <c r="C23" s="7">
        <v>6</v>
      </c>
      <c r="D23" s="52" t="s">
        <v>32</v>
      </c>
      <c r="E23" s="52"/>
      <c r="F23" s="8" t="s">
        <v>34</v>
      </c>
      <c r="G23" s="9">
        <v>2</v>
      </c>
      <c r="H23" s="53" t="s">
        <v>49</v>
      </c>
      <c r="I23" s="53"/>
      <c r="J23" s="53"/>
      <c r="K23" s="53"/>
      <c r="L23" s="53"/>
      <c r="M23" s="10">
        <v>230</v>
      </c>
      <c r="N23" s="12" t="str">
        <f t="shared" si="4"/>
        <v/>
      </c>
      <c r="O23" s="12" t="str">
        <f t="shared" si="6"/>
        <v/>
      </c>
      <c r="P23" s="12" t="str">
        <f t="shared" si="3"/>
        <v/>
      </c>
    </row>
    <row r="24" spans="1:16" ht="15.75" customHeight="1" x14ac:dyDescent="0.2">
      <c r="A24" s="29"/>
      <c r="B24" s="9">
        <v>17</v>
      </c>
      <c r="C24" s="7">
        <v>6</v>
      </c>
      <c r="D24" s="52" t="s">
        <v>32</v>
      </c>
      <c r="E24" s="52"/>
      <c r="F24" s="8" t="s">
        <v>34</v>
      </c>
      <c r="G24" s="9">
        <v>3</v>
      </c>
      <c r="H24" s="53" t="s">
        <v>50</v>
      </c>
      <c r="I24" s="53"/>
      <c r="J24" s="53"/>
      <c r="K24" s="53"/>
      <c r="L24" s="53"/>
      <c r="M24" s="10">
        <v>175</v>
      </c>
      <c r="N24" s="12" t="str">
        <f t="shared" si="4"/>
        <v/>
      </c>
      <c r="O24" s="12" t="str">
        <f t="shared" si="6"/>
        <v/>
      </c>
      <c r="P24" s="12" t="str">
        <f t="shared" si="3"/>
        <v/>
      </c>
    </row>
    <row r="25" spans="1:16" ht="15.75" customHeight="1" x14ac:dyDescent="0.2">
      <c r="A25" s="29"/>
      <c r="B25" s="6">
        <v>18</v>
      </c>
      <c r="C25" s="4">
        <v>7</v>
      </c>
      <c r="D25" s="44" t="s">
        <v>38</v>
      </c>
      <c r="E25" s="44"/>
      <c r="F25" s="5" t="s">
        <v>37</v>
      </c>
      <c r="G25" s="6">
        <v>0</v>
      </c>
      <c r="H25" s="45" t="s">
        <v>51</v>
      </c>
      <c r="I25" s="45"/>
      <c r="J25" s="45"/>
      <c r="K25" s="45"/>
      <c r="L25" s="45"/>
      <c r="M25" s="11">
        <v>510</v>
      </c>
      <c r="N25" s="12" t="str">
        <f t="shared" si="4"/>
        <v/>
      </c>
      <c r="O25" s="12" t="str">
        <f>IF($A25="x",3,"")</f>
        <v/>
      </c>
      <c r="P25" s="12" t="str">
        <f>IF($A25="x",5,"")</f>
        <v/>
      </c>
    </row>
    <row r="26" spans="1:16" ht="15.75" customHeight="1" x14ac:dyDescent="0.2">
      <c r="A26" s="29"/>
      <c r="B26" s="6">
        <v>19</v>
      </c>
      <c r="C26" s="4">
        <v>7</v>
      </c>
      <c r="D26" s="44" t="s">
        <v>38</v>
      </c>
      <c r="E26" s="44"/>
      <c r="F26" s="5" t="s">
        <v>37</v>
      </c>
      <c r="G26" s="6">
        <v>1</v>
      </c>
      <c r="H26" s="45" t="s">
        <v>52</v>
      </c>
      <c r="I26" s="45"/>
      <c r="J26" s="45"/>
      <c r="K26" s="45"/>
      <c r="L26" s="45"/>
      <c r="M26" s="11">
        <v>385</v>
      </c>
      <c r="N26" s="12" t="str">
        <f t="shared" si="4"/>
        <v/>
      </c>
      <c r="O26" s="12" t="str">
        <f t="shared" ref="O26:O28" si="7">IF($A26="x",3,"")</f>
        <v/>
      </c>
      <c r="P26" s="12" t="str">
        <f t="shared" ref="P26:P28" si="8">IF($A26="x",5,"")</f>
        <v/>
      </c>
    </row>
    <row r="27" spans="1:16" ht="15.75" customHeight="1" x14ac:dyDescent="0.2">
      <c r="A27" s="29"/>
      <c r="B27" s="6">
        <v>20</v>
      </c>
      <c r="C27" s="4">
        <v>7</v>
      </c>
      <c r="D27" s="44" t="s">
        <v>38</v>
      </c>
      <c r="E27" s="44"/>
      <c r="F27" s="5" t="s">
        <v>37</v>
      </c>
      <c r="G27" s="6">
        <v>2</v>
      </c>
      <c r="H27" s="45" t="s">
        <v>53</v>
      </c>
      <c r="I27" s="45"/>
      <c r="J27" s="45"/>
      <c r="K27" s="45"/>
      <c r="L27" s="45"/>
      <c r="M27" s="11">
        <v>305</v>
      </c>
      <c r="N27" s="12" t="str">
        <f t="shared" si="4"/>
        <v/>
      </c>
      <c r="O27" s="12" t="str">
        <f t="shared" si="7"/>
        <v/>
      </c>
      <c r="P27" s="12" t="str">
        <f t="shared" si="8"/>
        <v/>
      </c>
    </row>
    <row r="28" spans="1:16" ht="15.75" customHeight="1" x14ac:dyDescent="0.2">
      <c r="A28" s="29"/>
      <c r="B28" s="6">
        <v>21</v>
      </c>
      <c r="C28" s="4">
        <v>7</v>
      </c>
      <c r="D28" s="44" t="s">
        <v>38</v>
      </c>
      <c r="E28" s="44"/>
      <c r="F28" s="5" t="s">
        <v>37</v>
      </c>
      <c r="G28" s="6">
        <v>3</v>
      </c>
      <c r="H28" s="45" t="s">
        <v>54</v>
      </c>
      <c r="I28" s="45"/>
      <c r="J28" s="45"/>
      <c r="K28" s="45"/>
      <c r="L28" s="45"/>
      <c r="M28" s="11">
        <v>230</v>
      </c>
      <c r="N28" s="12" t="str">
        <f t="shared" si="4"/>
        <v/>
      </c>
      <c r="O28" s="12" t="str">
        <f t="shared" si="7"/>
        <v/>
      </c>
      <c r="P28" s="12" t="str">
        <f t="shared" si="8"/>
        <v/>
      </c>
    </row>
    <row r="29" spans="1:16" ht="15" customHeight="1" thickBot="1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84"/>
      <c r="M29" s="20" t="s">
        <v>1</v>
      </c>
      <c r="N29" s="19">
        <f>IFERROR(VLOOKUP("x",A8:P28,2,0),0)</f>
        <v>0</v>
      </c>
      <c r="O29" s="26"/>
      <c r="P29" s="27">
        <f>IFERROR(VLOOKUP("x",A8:P28,13,0),0)</f>
        <v>0</v>
      </c>
    </row>
    <row r="30" spans="1:16" ht="16.5" thickBot="1" x14ac:dyDescent="0.25">
      <c r="B30" s="46" t="s">
        <v>59</v>
      </c>
      <c r="C30" s="47"/>
      <c r="D30" s="47"/>
      <c r="E30" s="47"/>
      <c r="F30" s="47"/>
      <c r="G30" s="47"/>
      <c r="H30" s="48"/>
      <c r="I30" s="49" t="s">
        <v>35</v>
      </c>
      <c r="J30" s="50"/>
      <c r="K30" s="50"/>
      <c r="L30" s="50"/>
      <c r="M30" s="51"/>
    </row>
    <row r="31" spans="1:16" s="13" customFormat="1" ht="16.5" customHeight="1" x14ac:dyDescent="0.2">
      <c r="B31" s="35" t="s">
        <v>68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s="14" customFormat="1" ht="15" x14ac:dyDescent="0.2">
      <c r="B32" s="86" t="s">
        <v>0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s="14" customFormat="1" ht="15" x14ac:dyDescent="0.2">
      <c r="B33" s="35" t="s">
        <v>69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s="14" customFormat="1" ht="15" x14ac:dyDescent="0.2">
      <c r="B34" s="35" t="s">
        <v>70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s="14" customFormat="1" ht="15" x14ac:dyDescent="0.2">
      <c r="B35" s="85" t="s">
        <v>71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  <row r="36" spans="1:16" s="14" customFormat="1" ht="15" x14ac:dyDescent="0.2">
      <c r="B36" s="35" t="s">
        <v>72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s="14" customFormat="1" ht="15" x14ac:dyDescent="0.2">
      <c r="B37" s="35" t="s">
        <v>73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s="14" customFormat="1" ht="15" x14ac:dyDescent="0.2">
      <c r="B38" s="36" t="s">
        <v>76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3" customHeight="1" x14ac:dyDescent="0.2"/>
    <row r="40" spans="1:16" ht="29.45" customHeight="1" x14ac:dyDescent="0.2">
      <c r="B40" s="23" t="s">
        <v>10</v>
      </c>
      <c r="C40" s="23" t="s">
        <v>1</v>
      </c>
      <c r="D40" s="23" t="s">
        <v>2</v>
      </c>
      <c r="E40" s="23" t="s">
        <v>36</v>
      </c>
      <c r="F40" s="43" t="s">
        <v>11</v>
      </c>
      <c r="G40" s="43"/>
      <c r="H40" s="43"/>
      <c r="I40" s="43"/>
      <c r="J40" s="43" t="s">
        <v>12</v>
      </c>
      <c r="K40" s="43"/>
      <c r="L40" s="43"/>
      <c r="M40" s="87" t="s">
        <v>13</v>
      </c>
      <c r="N40" s="23" t="s">
        <v>14</v>
      </c>
      <c r="O40" s="23" t="s">
        <v>15</v>
      </c>
      <c r="P40" s="23" t="s">
        <v>17</v>
      </c>
    </row>
    <row r="41" spans="1:16" ht="19.5" customHeight="1" x14ac:dyDescent="0.2">
      <c r="A41" s="18"/>
      <c r="B41" s="28">
        <v>1</v>
      </c>
      <c r="C41" s="34" t="str">
        <f>IFERROR(VLOOKUP("x",A$8:P28,2,0),"")</f>
        <v/>
      </c>
      <c r="D41" s="34" t="str">
        <f>IFERROR(VLOOKUP("x",A$8:Q28,3,0),"")</f>
        <v/>
      </c>
      <c r="E41" s="31"/>
      <c r="F41" s="38"/>
      <c r="G41" s="38"/>
      <c r="H41" s="38"/>
      <c r="I41" s="38"/>
      <c r="J41" s="38"/>
      <c r="K41" s="38"/>
      <c r="L41" s="38"/>
      <c r="M41" s="30"/>
      <c r="N41" s="31"/>
      <c r="O41" s="32"/>
      <c r="P41" s="33"/>
    </row>
    <row r="42" spans="1:16" ht="19.5" customHeight="1" x14ac:dyDescent="0.2">
      <c r="A42" s="18"/>
      <c r="B42" s="28">
        <v>2</v>
      </c>
      <c r="C42" s="34" t="str">
        <f>IFERROR(VLOOKUP("x",A$8:P29,2,0),"")</f>
        <v/>
      </c>
      <c r="D42" s="34" t="str">
        <f>IFERROR(VLOOKUP("x",A$8:Q29,3,0),"")</f>
        <v/>
      </c>
      <c r="E42" s="31"/>
      <c r="F42" s="38"/>
      <c r="G42" s="38"/>
      <c r="H42" s="38"/>
      <c r="I42" s="38"/>
      <c r="J42" s="38"/>
      <c r="K42" s="38"/>
      <c r="L42" s="38"/>
      <c r="M42" s="30"/>
      <c r="N42" s="31"/>
      <c r="O42" s="32"/>
      <c r="P42" s="33"/>
    </row>
    <row r="43" spans="1:16" ht="19.5" customHeight="1" x14ac:dyDescent="0.2">
      <c r="A43" s="18"/>
      <c r="B43" s="28">
        <v>3</v>
      </c>
      <c r="C43" s="34" t="str">
        <f>IFERROR(VLOOKUP("x",A$8:P30,2,0),"")</f>
        <v/>
      </c>
      <c r="D43" s="34" t="str">
        <f>IFERROR(VLOOKUP("x",A$8:Q30,3,0),"")</f>
        <v/>
      </c>
      <c r="E43" s="31"/>
      <c r="F43" s="38"/>
      <c r="G43" s="38"/>
      <c r="H43" s="38"/>
      <c r="I43" s="38"/>
      <c r="J43" s="38"/>
      <c r="K43" s="38"/>
      <c r="L43" s="38"/>
      <c r="M43" s="30"/>
      <c r="N43" s="31"/>
      <c r="O43" s="32"/>
      <c r="P43" s="33"/>
    </row>
    <row r="44" spans="1:16" ht="19.5" customHeight="1" x14ac:dyDescent="0.2">
      <c r="A44" s="18"/>
      <c r="B44" s="28">
        <v>4</v>
      </c>
      <c r="C44" s="34" t="str">
        <f>IFERROR(VLOOKUP("x",A$8:P31,2,0),"")</f>
        <v/>
      </c>
      <c r="D44" s="34" t="str">
        <f>IFERROR(VLOOKUP("x",A$8:Q31,3,0),"")</f>
        <v/>
      </c>
      <c r="E44" s="31"/>
      <c r="F44" s="38"/>
      <c r="G44" s="38"/>
      <c r="H44" s="38"/>
      <c r="I44" s="38"/>
      <c r="J44" s="38"/>
      <c r="K44" s="38"/>
      <c r="L44" s="38"/>
      <c r="M44" s="30"/>
      <c r="N44" s="31"/>
      <c r="O44" s="32"/>
      <c r="P44" s="33"/>
    </row>
    <row r="45" spans="1:16" ht="19.5" customHeight="1" x14ac:dyDescent="0.2">
      <c r="B45" s="28">
        <v>5</v>
      </c>
      <c r="C45" s="34" t="str">
        <f>IFERROR(VLOOKUP("x",A$8:P32,2,0),"")</f>
        <v/>
      </c>
      <c r="D45" s="34" t="str">
        <f>IFERROR(VLOOKUP("x",A$8:Q32,3,0),"")</f>
        <v/>
      </c>
      <c r="E45" s="31"/>
      <c r="F45" s="38"/>
      <c r="G45" s="38"/>
      <c r="H45" s="38"/>
      <c r="I45" s="38"/>
      <c r="J45" s="38"/>
      <c r="K45" s="38"/>
      <c r="L45" s="38"/>
      <c r="M45" s="30"/>
      <c r="N45" s="31"/>
      <c r="O45" s="32"/>
      <c r="P45" s="33"/>
    </row>
    <row r="46" spans="1:16" ht="19.5" customHeight="1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23" t="s">
        <v>15</v>
      </c>
      <c r="P46" s="15">
        <f>SUM(O41:O45)</f>
        <v>0</v>
      </c>
    </row>
    <row r="47" spans="1:16" ht="21" customHeight="1" thickBot="1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3"/>
      <c r="M47" s="64" t="s">
        <v>67</v>
      </c>
      <c r="N47" s="64"/>
      <c r="O47" s="64"/>
      <c r="P47" s="16">
        <f>P29</f>
        <v>0</v>
      </c>
    </row>
    <row r="48" spans="1:16" ht="21.75" customHeight="1" thickBot="1" x14ac:dyDescent="0.25">
      <c r="A48" s="66" t="s">
        <v>77</v>
      </c>
      <c r="B48" s="67"/>
      <c r="C48" s="67"/>
      <c r="D48" s="67"/>
      <c r="E48" s="67"/>
      <c r="F48" s="67"/>
      <c r="G48" s="67"/>
      <c r="H48" s="67"/>
      <c r="I48" s="67"/>
      <c r="J48" s="79" t="str">
        <f>CONCATENATE(M29,"-",N29,"-",C4,"-",P48)</f>
        <v>Habit-0--0</v>
      </c>
      <c r="K48" s="79"/>
      <c r="L48" s="79"/>
      <c r="M48" s="65" t="s">
        <v>74</v>
      </c>
      <c r="N48" s="65"/>
      <c r="O48" s="65"/>
      <c r="P48" s="17">
        <f>SUM(P46:P47)</f>
        <v>0</v>
      </c>
    </row>
    <row r="49" spans="1:16" ht="55.15" customHeight="1" x14ac:dyDescent="0.2">
      <c r="A49" s="39" t="s">
        <v>75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31.9" customHeight="1" x14ac:dyDescent="0.2">
      <c r="A50" s="39" t="s">
        <v>16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x14ac:dyDescent="0.2">
      <c r="A51" s="40" t="s">
        <v>66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ht="4.5" customHeight="1" x14ac:dyDescent="0.2"/>
    <row r="53" spans="1:16" x14ac:dyDescent="0.2">
      <c r="B53" s="41" t="s">
        <v>4</v>
      </c>
      <c r="C53" s="41"/>
      <c r="D53" s="42" t="s">
        <v>5</v>
      </c>
      <c r="E53" s="42"/>
      <c r="F53" s="42"/>
      <c r="G53" s="42"/>
      <c r="H53" s="42"/>
      <c r="I53" s="3" t="s">
        <v>6</v>
      </c>
      <c r="J53" s="37" t="s">
        <v>79</v>
      </c>
      <c r="K53" s="37"/>
      <c r="L53" s="37"/>
      <c r="M53" s="37"/>
      <c r="N53" s="37"/>
    </row>
    <row r="54" spans="1:16" ht="6" customHeight="1" x14ac:dyDescent="0.2"/>
  </sheetData>
  <sheetProtection algorithmName="SHA-512" hashValue="2/fiMlJmnfKkJ3CaYuzfRPEN25U7NYztyH6ALZ1ZcJQ+/96IEZ41DpEj1a+9UjwmQ73uvSpjHALjuAbzbpBDMw==" saltValue="M7YJv4HhXYPjIKcb9nfTyQ==" spinCount="100000" sheet="1" objects="1" scenarios="1"/>
  <mergeCells count="93">
    <mergeCell ref="M47:O47"/>
    <mergeCell ref="M48:O48"/>
    <mergeCell ref="A48:I48"/>
    <mergeCell ref="A1:B2"/>
    <mergeCell ref="A3:F3"/>
    <mergeCell ref="A4:B4"/>
    <mergeCell ref="G4:H4"/>
    <mergeCell ref="O4:P4"/>
    <mergeCell ref="I4:M4"/>
    <mergeCell ref="C4:F4"/>
    <mergeCell ref="C2:P2"/>
    <mergeCell ref="C1:P1"/>
    <mergeCell ref="J48:L48"/>
    <mergeCell ref="A46:N46"/>
    <mergeCell ref="A47:L47"/>
    <mergeCell ref="A29:L29"/>
    <mergeCell ref="A5:P5"/>
    <mergeCell ref="H3:J3"/>
    <mergeCell ref="K3:L3"/>
    <mergeCell ref="M3:P3"/>
    <mergeCell ref="D7:E7"/>
    <mergeCell ref="H7:L7"/>
    <mergeCell ref="D8:E8"/>
    <mergeCell ref="H8:L8"/>
    <mergeCell ref="A6:P6"/>
    <mergeCell ref="D9:E9"/>
    <mergeCell ref="H9:L9"/>
    <mergeCell ref="D10:E10"/>
    <mergeCell ref="H10:L10"/>
    <mergeCell ref="D11:E11"/>
    <mergeCell ref="H11:L11"/>
    <mergeCell ref="D12:E12"/>
    <mergeCell ref="H12:L12"/>
    <mergeCell ref="D13:E13"/>
    <mergeCell ref="H13:L13"/>
    <mergeCell ref="D14:E14"/>
    <mergeCell ref="H14:L14"/>
    <mergeCell ref="D15:E15"/>
    <mergeCell ref="H15:L15"/>
    <mergeCell ref="D16:E16"/>
    <mergeCell ref="H16:L16"/>
    <mergeCell ref="D17:E17"/>
    <mergeCell ref="H17:L17"/>
    <mergeCell ref="D23:E23"/>
    <mergeCell ref="H23:L23"/>
    <mergeCell ref="D18:E18"/>
    <mergeCell ref="H18:L18"/>
    <mergeCell ref="D19:E19"/>
    <mergeCell ref="H19:L19"/>
    <mergeCell ref="D20:E20"/>
    <mergeCell ref="H20:L20"/>
    <mergeCell ref="D21:E21"/>
    <mergeCell ref="H21:L21"/>
    <mergeCell ref="D22:E22"/>
    <mergeCell ref="H22:L22"/>
    <mergeCell ref="D24:E24"/>
    <mergeCell ref="H24:L24"/>
    <mergeCell ref="D25:E25"/>
    <mergeCell ref="H25:L25"/>
    <mergeCell ref="D26:E26"/>
    <mergeCell ref="H26:L26"/>
    <mergeCell ref="J41:L41"/>
    <mergeCell ref="J42:L42"/>
    <mergeCell ref="J43:L43"/>
    <mergeCell ref="J40:L40"/>
    <mergeCell ref="D27:E27"/>
    <mergeCell ref="H27:L27"/>
    <mergeCell ref="D28:E28"/>
    <mergeCell ref="H28:L28"/>
    <mergeCell ref="B30:H30"/>
    <mergeCell ref="I30:M30"/>
    <mergeCell ref="B31:P31"/>
    <mergeCell ref="B33:P33"/>
    <mergeCell ref="B34:P34"/>
    <mergeCell ref="B35:P35"/>
    <mergeCell ref="B36:P36"/>
    <mergeCell ref="B32:P32"/>
    <mergeCell ref="B37:P37"/>
    <mergeCell ref="B38:P38"/>
    <mergeCell ref="J53:N53"/>
    <mergeCell ref="F44:I44"/>
    <mergeCell ref="F45:I45"/>
    <mergeCell ref="J44:L44"/>
    <mergeCell ref="J45:L45"/>
    <mergeCell ref="A49:P49"/>
    <mergeCell ref="A50:P50"/>
    <mergeCell ref="A51:P51"/>
    <mergeCell ref="B53:C53"/>
    <mergeCell ref="D53:H53"/>
    <mergeCell ref="F40:I40"/>
    <mergeCell ref="F41:I41"/>
    <mergeCell ref="F42:I42"/>
    <mergeCell ref="F43:I43"/>
  </mergeCells>
  <dataValidations count="4">
    <dataValidation type="list" allowBlank="1" showInputMessage="1" showErrorMessage="1" sqref="O41:O45">
      <formula1>"26"</formula1>
    </dataValidation>
    <dataValidation type="list" allowBlank="1" showInputMessage="1" showErrorMessage="1" sqref="N41:N45">
      <formula1>"X"</formula1>
    </dataValidation>
    <dataValidation type="list" allowBlank="1" showInputMessage="1" showErrorMessage="1" sqref="E41:E45">
      <formula1>"J,A,D,F,"</formula1>
    </dataValidation>
    <dataValidation type="list" allowBlank="1" showInputMessage="1" showErrorMessage="1" sqref="P41:P45">
      <formula1>"SI"</formula1>
    </dataValidation>
  </dataValidations>
  <hyperlinks>
    <hyperlink ref="D53" r:id="rId1"/>
    <hyperlink ref="A51:P51" r:id="rId2" display="3.-Todos los datos están en la CIRCULAR Nº: 05/2020 de 1 de marzo de 2020"/>
    <hyperlink ref="C1:P1" r:id="rId3" display="Federación Andaluza de Ajedrez  Campeonato de Andalucía Sub 8 – Sub 16 2020"/>
    <hyperlink ref="C2:P2" r:id="rId4" display="Delegación Cordobesa de Ajedrez (FORMULARIO PARA RESERVAS DE HOTEL)"/>
  </hyperlinks>
  <pageMargins left="0.23622047244094491" right="0.23622047244094491" top="0.74803149606299213" bottom="0.74803149606299213" header="0.31496062992125984" footer="0.31496062992125984"/>
  <pageSetup paperSize="9" orientation="landscape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</dc:title>
  <dc:creator>Ismael Nieto</dc:creator>
  <cp:lastModifiedBy>Tole</cp:lastModifiedBy>
  <cp:lastPrinted>2020-03-07T12:19:15Z</cp:lastPrinted>
  <dcterms:created xsi:type="dcterms:W3CDTF">2018-02-19T15:39:02Z</dcterms:created>
  <dcterms:modified xsi:type="dcterms:W3CDTF">2020-03-07T19:02:05Z</dcterms:modified>
</cp:coreProperties>
</file>